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atrenacionalcat.sharepoint.com/sites/RepositoriPersonal/Personal/Portal Transparència (LTBG)/2025/Documents/Document treball/"/>
    </mc:Choice>
  </mc:AlternateContent>
  <xr:revisionPtr revIDLastSave="66" documentId="8_{31FB6397-8C2A-4CFF-9B1F-3A63141E4E8C}" xr6:coauthVersionLast="47" xr6:coauthVersionMax="47" xr10:uidLastSave="{21D6FF10-54CE-4B14-A687-839C280BB5CC}"/>
  <bookViews>
    <workbookView xWindow="28680" yWindow="990" windowWidth="29040" windowHeight="15720" xr2:uid="{00000000-000D-0000-FFFF-FFFF00000000}"/>
  </bookViews>
  <sheets>
    <sheet name="2024" sheetId="1" r:id="rId1"/>
  </sheets>
  <definedNames>
    <definedName name="_2Àrea_d_impressió" localSheetId="0">'2024'!$A$1:$D$23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1" l="1"/>
  <c r="B53" i="1"/>
  <c r="B43" i="1"/>
  <c r="E34" i="1"/>
  <c r="B34" i="1"/>
  <c r="C20" i="1"/>
  <c r="C17" i="1"/>
  <c r="D22" i="1" l="1"/>
  <c r="C22" i="1"/>
  <c r="D20" i="1"/>
  <c r="D19" i="1"/>
  <c r="C19" i="1"/>
  <c r="D18" i="1"/>
  <c r="C18" i="1"/>
  <c r="D17" i="1"/>
  <c r="D16" i="1"/>
  <c r="C16" i="1"/>
  <c r="D15" i="1"/>
  <c r="C15" i="1"/>
  <c r="D14" i="1"/>
  <c r="C14" i="1"/>
  <c r="D13" i="1"/>
  <c r="C13" i="1"/>
  <c r="D12" i="1"/>
  <c r="C12" i="1"/>
  <c r="D11" i="1"/>
  <c r="C11" i="1"/>
  <c r="C10" i="1"/>
  <c r="D9" i="1"/>
  <c r="C9" i="1"/>
  <c r="C8" i="1"/>
  <c r="C7" i="1"/>
</calcChain>
</file>

<file path=xl/sharedStrings.xml><?xml version="1.0" encoding="utf-8"?>
<sst xmlns="http://schemas.openxmlformats.org/spreadsheetml/2006/main" count="68" uniqueCount="33">
  <si>
    <t>Sou</t>
  </si>
  <si>
    <t>Compl. lloc</t>
  </si>
  <si>
    <t>Base</t>
  </si>
  <si>
    <t>de treball</t>
  </si>
  <si>
    <t>GRUP I</t>
  </si>
  <si>
    <t>A</t>
  </si>
  <si>
    <t>GRUP II</t>
  </si>
  <si>
    <t>B</t>
  </si>
  <si>
    <t>GRUP III</t>
  </si>
  <si>
    <t>GRUP IV</t>
  </si>
  <si>
    <t>C</t>
  </si>
  <si>
    <t>GRUP V</t>
  </si>
  <si>
    <t>GRUP VI</t>
  </si>
  <si>
    <t>GRUP VII</t>
  </si>
  <si>
    <t>GRUP I-A  PREU PER HORA (Acomodadors)</t>
  </si>
  <si>
    <t>GRUP II-A  PREU PER HORA (Taquillers)</t>
  </si>
  <si>
    <t>Sou base</t>
  </si>
  <si>
    <t>Part Prop. Pagues Extres</t>
  </si>
  <si>
    <t>Vacances</t>
  </si>
  <si>
    <t>TOTAL</t>
  </si>
  <si>
    <t>GRUP I/II-A PREU DIARI (Bugadera)</t>
  </si>
  <si>
    <t>Part prop. Pagues Extres</t>
  </si>
  <si>
    <t>Descans</t>
  </si>
  <si>
    <t>GRUP III-A PREU DIARI (Tècnics)</t>
  </si>
  <si>
    <t>GRUP IV-B  PREU DIARI (Regidors)</t>
  </si>
  <si>
    <t xml:space="preserve"> TAULES SALARIALS ANY 2024</t>
  </si>
  <si>
    <t>-</t>
  </si>
  <si>
    <t>CONCEPTES</t>
  </si>
  <si>
    <t>RANG SALARIAL</t>
  </si>
  <si>
    <t>Retribució</t>
  </si>
  <si>
    <t>màxima</t>
  </si>
  <si>
    <t xml:space="preserve"> ASSISTÈNCIES GENER-2024 </t>
  </si>
  <si>
    <t>(CONTRACTES MÀXIM 9 DIES)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</si>
</sst>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%"/>
  </numFmts>
  <fonts count="7" x14ac:knownFonts="1"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1"/>
      <color rgb="FF000000"/>
      <name val="Calibri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0B4"/>
        <bgColor rgb="FFC6E0B4"/>
      </patternFill>
    </fill>
    <fill>
      <patternFill patternType="solid">
        <fgColor rgb="FFE2EFDA"/>
        <bgColor rgb="FFE2EFDA"/>
      </patternFill>
    </fill>
  </fills>
  <borders count="3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3" fontId="1" fillId="0" borderId="0" xfId="0" applyNumberFormat="1" applyFont="1"/>
    <xf numFmtId="4" fontId="2" fillId="0" borderId="0" xfId="0" applyNumberFormat="1" applyFont="1"/>
    <xf numFmtId="3" fontId="2" fillId="0" borderId="0" xfId="0" applyNumberFormat="1" applyFont="1"/>
    <xf numFmtId="4" fontId="3" fillId="0" borderId="0" xfId="0" applyNumberFormat="1" applyFont="1"/>
    <xf numFmtId="165" fontId="3" fillId="0" borderId="0" xfId="0" applyNumberFormat="1" applyFont="1"/>
    <xf numFmtId="0" fontId="3" fillId="0" borderId="0" xfId="0" applyFont="1"/>
    <xf numFmtId="3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2" borderId="2" xfId="0" applyNumberFormat="1" applyFont="1" applyFill="1" applyBorder="1"/>
    <xf numFmtId="4" fontId="3" fillId="2" borderId="2" xfId="0" applyNumberFormat="1" applyFont="1" applyFill="1" applyBorder="1"/>
    <xf numFmtId="4" fontId="3" fillId="2" borderId="1" xfId="0" applyNumberFormat="1" applyFont="1" applyFill="1" applyBorder="1"/>
    <xf numFmtId="4" fontId="3" fillId="2" borderId="4" xfId="0" applyNumberFormat="1" applyFont="1" applyFill="1" applyBorder="1"/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4" fontId="3" fillId="2" borderId="6" xfId="0" applyNumberFormat="1" applyFont="1" applyFill="1" applyBorder="1"/>
    <xf numFmtId="4" fontId="1" fillId="0" borderId="0" xfId="0" applyNumberFormat="1" applyFont="1"/>
    <xf numFmtId="0" fontId="5" fillId="0" borderId="0" xfId="0" applyFont="1"/>
    <xf numFmtId="0" fontId="0" fillId="0" borderId="6" xfId="0" applyBorder="1"/>
    <xf numFmtId="164" fontId="0" fillId="0" borderId="6" xfId="0" applyNumberFormat="1" applyBorder="1"/>
    <xf numFmtId="164" fontId="0" fillId="0" borderId="0" xfId="0" applyNumberFormat="1"/>
    <xf numFmtId="0" fontId="5" fillId="3" borderId="7" xfId="0" applyFont="1" applyFill="1" applyBorder="1"/>
    <xf numFmtId="164" fontId="5" fillId="3" borderId="8" xfId="0" applyNumberFormat="1" applyFont="1" applyFill="1" applyBorder="1"/>
    <xf numFmtId="0" fontId="5" fillId="2" borderId="7" xfId="0" applyFont="1" applyFill="1" applyBorder="1"/>
    <xf numFmtId="2" fontId="5" fillId="2" borderId="8" xfId="0" applyNumberFormat="1" applyFont="1" applyFill="1" applyBorder="1"/>
    <xf numFmtId="0" fontId="5" fillId="2" borderId="8" xfId="0" applyFont="1" applyFill="1" applyBorder="1"/>
    <xf numFmtId="4" fontId="3" fillId="2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9" xfId="0" applyNumberFormat="1" applyFont="1" applyFill="1" applyBorder="1"/>
    <xf numFmtId="4" fontId="3" fillId="2" borderId="9" xfId="0" applyNumberFormat="1" applyFont="1" applyFill="1" applyBorder="1"/>
    <xf numFmtId="4" fontId="0" fillId="0" borderId="0" xfId="0" applyNumberFormat="1"/>
    <xf numFmtId="3" fontId="1" fillId="0" borderId="11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2" fillId="0" borderId="15" xfId="0" applyNumberFormat="1" applyFont="1" applyBorder="1"/>
    <xf numFmtId="3" fontId="1" fillId="0" borderId="16" xfId="0" applyNumberFormat="1" applyFont="1" applyBorder="1" applyAlignment="1">
      <alignment horizontal="center"/>
    </xf>
    <xf numFmtId="3" fontId="1" fillId="2" borderId="17" xfId="0" applyNumberFormat="1" applyFont="1" applyFill="1" applyBorder="1"/>
    <xf numFmtId="4" fontId="1" fillId="2" borderId="18" xfId="0" applyNumberFormat="1" applyFont="1" applyFill="1" applyBorder="1"/>
    <xf numFmtId="3" fontId="2" fillId="2" borderId="15" xfId="0" applyNumberFormat="1" applyFont="1" applyFill="1" applyBorder="1"/>
    <xf numFmtId="4" fontId="1" fillId="2" borderId="19" xfId="0" applyNumberFormat="1" applyFont="1" applyFill="1" applyBorder="1"/>
    <xf numFmtId="4" fontId="1" fillId="2" borderId="20" xfId="0" applyNumberFormat="1" applyFont="1" applyFill="1" applyBorder="1"/>
    <xf numFmtId="3" fontId="1" fillId="2" borderId="21" xfId="0" applyNumberFormat="1" applyFont="1" applyFill="1" applyBorder="1"/>
    <xf numFmtId="3" fontId="1" fillId="2" borderId="22" xfId="0" applyNumberFormat="1" applyFont="1" applyFill="1" applyBorder="1"/>
    <xf numFmtId="4" fontId="1" fillId="2" borderId="23" xfId="0" applyNumberFormat="1" applyFont="1" applyFill="1" applyBorder="1"/>
    <xf numFmtId="3" fontId="1" fillId="2" borderId="24" xfId="0" applyNumberFormat="1" applyFont="1" applyFill="1" applyBorder="1"/>
    <xf numFmtId="3" fontId="1" fillId="2" borderId="25" xfId="0" applyNumberFormat="1" applyFont="1" applyFill="1" applyBorder="1"/>
    <xf numFmtId="4" fontId="3" fillId="2" borderId="26" xfId="0" applyNumberFormat="1" applyFont="1" applyFill="1" applyBorder="1"/>
    <xf numFmtId="4" fontId="1" fillId="2" borderId="27" xfId="0" applyNumberFormat="1" applyFont="1" applyFill="1" applyBorder="1"/>
    <xf numFmtId="4" fontId="3" fillId="2" borderId="2" xfId="0" quotePrefix="1" applyNumberFormat="1" applyFont="1" applyFill="1" applyBorder="1" applyAlignment="1">
      <alignment horizontal="center" vertical="center"/>
    </xf>
    <xf numFmtId="14" fontId="6" fillId="0" borderId="0" xfId="0" applyNumberFormat="1" applyFont="1"/>
    <xf numFmtId="165" fontId="6" fillId="0" borderId="0" xfId="0" applyNumberFormat="1" applyFont="1"/>
    <xf numFmtId="3" fontId="1" fillId="0" borderId="9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4" fontId="1" fillId="0" borderId="28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3"/>
  <sheetViews>
    <sheetView tabSelected="1" topLeftCell="A39" workbookViewId="0">
      <selection activeCell="A25" sqref="A25:E63"/>
    </sheetView>
  </sheetViews>
  <sheetFormatPr defaultColWidth="10.81640625" defaultRowHeight="12.5" x14ac:dyDescent="0.25"/>
  <cols>
    <col min="1" max="1" width="25.08984375" style="6" customWidth="1"/>
    <col min="2" max="2" width="11.6328125" style="6" customWidth="1"/>
    <col min="3" max="3" width="20.7265625" style="4" customWidth="1"/>
    <col min="4" max="4" width="22.08984375" style="6" customWidth="1"/>
    <col min="5" max="5" width="19.54296875" style="6" customWidth="1"/>
    <col min="6" max="6" width="21.90625" style="6" customWidth="1"/>
    <col min="7" max="8" width="10.81640625" style="6" customWidth="1"/>
    <col min="9" max="9" width="22.453125" style="6" customWidth="1"/>
    <col min="10" max="16384" width="10.81640625" style="6"/>
  </cols>
  <sheetData>
    <row r="1" spans="1:8" x14ac:dyDescent="0.25">
      <c r="A1" s="1"/>
      <c r="B1" s="1"/>
      <c r="C1" s="2"/>
      <c r="D1" s="3"/>
      <c r="E1" s="52">
        <v>45474</v>
      </c>
      <c r="F1" s="53">
        <v>1.02</v>
      </c>
      <c r="H1" s="5"/>
    </row>
    <row r="2" spans="1:8" ht="14.9" customHeight="1" x14ac:dyDescent="0.35">
      <c r="A2" s="55" t="s">
        <v>25</v>
      </c>
      <c r="B2" s="55"/>
      <c r="C2" s="55"/>
      <c r="D2" s="55"/>
      <c r="E2" s="4"/>
    </row>
    <row r="3" spans="1:8" ht="12.75" customHeight="1" x14ac:dyDescent="0.35">
      <c r="A3" s="55"/>
      <c r="B3" s="55"/>
      <c r="C3" s="55"/>
      <c r="D3" s="55"/>
      <c r="E3" s="4"/>
    </row>
    <row r="4" spans="1:8" ht="41.25" customHeight="1" x14ac:dyDescent="0.25">
      <c r="A4" s="1"/>
      <c r="B4" s="1"/>
      <c r="C4" s="56" t="s">
        <v>27</v>
      </c>
      <c r="D4" s="57"/>
      <c r="E4" s="54" t="s">
        <v>28</v>
      </c>
    </row>
    <row r="5" spans="1:8" ht="24.75" customHeight="1" x14ac:dyDescent="0.25">
      <c r="A5" s="32"/>
      <c r="B5" s="33"/>
      <c r="C5" s="34" t="s">
        <v>0</v>
      </c>
      <c r="D5" s="35" t="s">
        <v>1</v>
      </c>
      <c r="E5" s="36" t="s">
        <v>29</v>
      </c>
    </row>
    <row r="6" spans="1:8" ht="24.75" customHeight="1" x14ac:dyDescent="0.25">
      <c r="A6" s="37"/>
      <c r="B6" s="7"/>
      <c r="C6" s="8" t="s">
        <v>2</v>
      </c>
      <c r="D6" s="9" t="s">
        <v>3</v>
      </c>
      <c r="E6" s="38" t="s">
        <v>30</v>
      </c>
    </row>
    <row r="7" spans="1:8" ht="24.75" customHeight="1" x14ac:dyDescent="0.25">
      <c r="A7" s="39" t="s">
        <v>4</v>
      </c>
      <c r="B7" s="10" t="s">
        <v>5</v>
      </c>
      <c r="C7" s="11">
        <f>(1173.93)*$F$1</f>
        <v>1197.4086</v>
      </c>
      <c r="D7" s="51" t="s">
        <v>26</v>
      </c>
      <c r="E7" s="40">
        <v>16763.720399999998</v>
      </c>
      <c r="F7" s="4"/>
    </row>
    <row r="8" spans="1:8" ht="24.75" customHeight="1" x14ac:dyDescent="0.25">
      <c r="A8" s="39" t="s">
        <v>6</v>
      </c>
      <c r="B8" s="10" t="s">
        <v>5</v>
      </c>
      <c r="C8" s="11">
        <f>(1491.78)*$F$1</f>
        <v>1521.6156000000001</v>
      </c>
      <c r="D8" s="51" t="s">
        <v>26</v>
      </c>
      <c r="E8" s="40">
        <v>21302.618399999999</v>
      </c>
      <c r="F8" s="4"/>
      <c r="G8" s="4"/>
    </row>
    <row r="9" spans="1:8" ht="24.75" customHeight="1" x14ac:dyDescent="0.25">
      <c r="A9" s="41"/>
      <c r="B9" s="15" t="s">
        <v>7</v>
      </c>
      <c r="C9" s="16">
        <f>1491.78*$F$1</f>
        <v>1521.6156000000001</v>
      </c>
      <c r="D9" s="16">
        <f>205.07*$F$1</f>
        <v>209.17140000000001</v>
      </c>
      <c r="E9" s="42">
        <v>24231.018</v>
      </c>
      <c r="F9" s="4"/>
    </row>
    <row r="10" spans="1:8" ht="24.75" customHeight="1" x14ac:dyDescent="0.25">
      <c r="A10" s="39" t="s">
        <v>8</v>
      </c>
      <c r="B10" s="10" t="s">
        <v>5</v>
      </c>
      <c r="C10" s="11">
        <f>1892.4*$F$1</f>
        <v>1930.248</v>
      </c>
      <c r="D10" s="51" t="s">
        <v>26</v>
      </c>
      <c r="E10" s="43">
        <v>27023.472000000002</v>
      </c>
      <c r="F10" s="4"/>
      <c r="G10" s="4"/>
      <c r="H10" s="4"/>
    </row>
    <row r="11" spans="1:8" ht="24.75" customHeight="1" x14ac:dyDescent="0.25">
      <c r="A11" s="39"/>
      <c r="B11" s="10" t="s">
        <v>7</v>
      </c>
      <c r="C11" s="11">
        <f>1892.4*$F$1</f>
        <v>1930.248</v>
      </c>
      <c r="D11" s="12">
        <f>131.3*$F$1</f>
        <v>133.92600000000002</v>
      </c>
      <c r="E11" s="43">
        <v>28898.436000000002</v>
      </c>
      <c r="F11" s="4"/>
    </row>
    <row r="12" spans="1:8" ht="24.75" customHeight="1" x14ac:dyDescent="0.25">
      <c r="A12" s="44" t="s">
        <v>9</v>
      </c>
      <c r="B12" s="10" t="s">
        <v>5</v>
      </c>
      <c r="C12" s="11">
        <f>2023.71*$F$1</f>
        <v>2064.1842000000001</v>
      </c>
      <c r="D12" s="12">
        <f>326.89*$F$1</f>
        <v>333.42779999999999</v>
      </c>
      <c r="E12" s="43">
        <v>33566.567999999999</v>
      </c>
      <c r="F12" s="4"/>
      <c r="G12" s="4"/>
    </row>
    <row r="13" spans="1:8" ht="24.75" customHeight="1" x14ac:dyDescent="0.25">
      <c r="A13" s="45"/>
      <c r="B13" s="10" t="s">
        <v>7</v>
      </c>
      <c r="C13" s="11">
        <f>2023.71*$F$1</f>
        <v>2064.1842000000001</v>
      </c>
      <c r="D13" s="12">
        <f>360.89*$F$1</f>
        <v>368.1078</v>
      </c>
      <c r="E13" s="43">
        <v>34052.088000000003</v>
      </c>
      <c r="F13" s="4"/>
      <c r="G13" s="4"/>
      <c r="H13" s="4"/>
    </row>
    <row r="14" spans="1:8" ht="24.75" customHeight="1" x14ac:dyDescent="0.25">
      <c r="A14" s="45"/>
      <c r="B14" s="14" t="s">
        <v>10</v>
      </c>
      <c r="C14" s="11">
        <f>2023.71*$F$1</f>
        <v>2064.1842000000001</v>
      </c>
      <c r="D14" s="12">
        <f>493.85*$F$1</f>
        <v>503.72700000000003</v>
      </c>
      <c r="E14" s="43">
        <v>35950.756800000003</v>
      </c>
      <c r="F14" s="4"/>
    </row>
    <row r="15" spans="1:8" ht="24.75" customHeight="1" x14ac:dyDescent="0.25">
      <c r="A15" s="44" t="s">
        <v>11</v>
      </c>
      <c r="B15" s="10" t="s">
        <v>5</v>
      </c>
      <c r="C15" s="11">
        <f>2100.12*$F$1</f>
        <v>2142.1223999999997</v>
      </c>
      <c r="D15" s="12">
        <f>592.19*$F$1</f>
        <v>604.03380000000004</v>
      </c>
      <c r="E15" s="43">
        <v>38446.186799999996</v>
      </c>
      <c r="F15" s="4"/>
    </row>
    <row r="16" spans="1:8" ht="24.75" customHeight="1" x14ac:dyDescent="0.25">
      <c r="A16" s="45"/>
      <c r="B16" s="10" t="s">
        <v>7</v>
      </c>
      <c r="C16" s="11">
        <f>2100.12*$F$1</f>
        <v>2142.1223999999997</v>
      </c>
      <c r="D16" s="12">
        <f>712.91*$F$1</f>
        <v>727.16819999999996</v>
      </c>
      <c r="E16" s="43">
        <v>40170.068399999996</v>
      </c>
      <c r="F16" s="4"/>
    </row>
    <row r="17" spans="1:10" ht="24.75" customHeight="1" x14ac:dyDescent="0.25">
      <c r="A17" s="44" t="s">
        <v>12</v>
      </c>
      <c r="B17" s="10" t="s">
        <v>5</v>
      </c>
      <c r="C17" s="11">
        <f>2350.57*$F$1</f>
        <v>2397.5814</v>
      </c>
      <c r="D17" s="12">
        <f>712.91*$F$1</f>
        <v>727.16819999999996</v>
      </c>
      <c r="E17" s="43">
        <v>43746.494400000003</v>
      </c>
      <c r="F17" s="4"/>
      <c r="G17" s="4"/>
    </row>
    <row r="18" spans="1:10" customFormat="1" ht="24.75" customHeight="1" x14ac:dyDescent="0.35">
      <c r="A18" s="39"/>
      <c r="B18" s="28" t="s">
        <v>7</v>
      </c>
      <c r="C18" s="27">
        <f>2350.57*$F$1</f>
        <v>2397.5814</v>
      </c>
      <c r="D18" s="12">
        <f>1307.43*$F$1</f>
        <v>1333.5786000000001</v>
      </c>
      <c r="E18" s="43">
        <v>52236.24</v>
      </c>
      <c r="F18" s="4"/>
    </row>
    <row r="19" spans="1:10" customFormat="1" ht="24.75" customHeight="1" x14ac:dyDescent="0.35">
      <c r="A19" s="39"/>
      <c r="B19" s="29" t="s">
        <v>10</v>
      </c>
      <c r="C19" s="30">
        <f>2350.57*$F$1</f>
        <v>2397.5814</v>
      </c>
      <c r="D19" s="12">
        <f>1634.27*$F$1</f>
        <v>1666.9554000000001</v>
      </c>
      <c r="E19" s="43">
        <v>56903.515199999994</v>
      </c>
      <c r="F19" s="4"/>
    </row>
    <row r="20" spans="1:10" customFormat="1" ht="24.75" customHeight="1" x14ac:dyDescent="0.35">
      <c r="A20" s="44" t="s">
        <v>13</v>
      </c>
      <c r="B20" s="14" t="s">
        <v>5</v>
      </c>
      <c r="C20" s="13">
        <f>2350.57*F1</f>
        <v>2397.5814</v>
      </c>
      <c r="D20" s="16">
        <f>1856.06*F1</f>
        <v>1893.1812</v>
      </c>
      <c r="E20" s="46">
        <v>60070.676399999997</v>
      </c>
      <c r="F20" s="4"/>
      <c r="G20" s="31"/>
    </row>
    <row r="21" spans="1:10" customFormat="1" ht="24.75" customHeight="1" x14ac:dyDescent="0.35">
      <c r="A21" s="39"/>
      <c r="B21" s="15" t="s">
        <v>7</v>
      </c>
      <c r="C21" s="51" t="s">
        <v>26</v>
      </c>
      <c r="D21" s="51" t="s">
        <v>26</v>
      </c>
      <c r="E21" s="51" t="s">
        <v>26</v>
      </c>
      <c r="F21" s="4"/>
    </row>
    <row r="22" spans="1:10" customFormat="1" ht="24.75" customHeight="1" x14ac:dyDescent="0.35">
      <c r="A22" s="47"/>
      <c r="B22" s="48" t="s">
        <v>10</v>
      </c>
      <c r="C22" s="49">
        <f>4694.13*F1</f>
        <v>4788.0126</v>
      </c>
      <c r="D22" s="49">
        <f>917.81*F1</f>
        <v>936.1662</v>
      </c>
      <c r="E22" s="50">
        <v>80138.503199999992</v>
      </c>
      <c r="F22" s="4"/>
    </row>
    <row r="23" spans="1:10" customFormat="1" ht="14.5" x14ac:dyDescent="0.35">
      <c r="A23" s="1"/>
      <c r="B23" s="1"/>
      <c r="C23" s="4"/>
      <c r="D23" s="4"/>
      <c r="E23" s="17"/>
      <c r="F23" s="4"/>
    </row>
    <row r="24" spans="1:10" customFormat="1" ht="14.5" x14ac:dyDescent="0.35">
      <c r="A24" s="6"/>
      <c r="B24" s="6"/>
      <c r="C24" s="4"/>
      <c r="D24" s="6"/>
      <c r="E24" s="6"/>
      <c r="F24" s="4"/>
    </row>
    <row r="25" spans="1:10" customFormat="1" ht="14.5" x14ac:dyDescent="0.35">
      <c r="A25" s="18" t="s">
        <v>31</v>
      </c>
      <c r="B25" s="18"/>
      <c r="C25" s="18"/>
      <c r="D25" s="18"/>
      <c r="E25" s="18"/>
      <c r="F25" s="4"/>
    </row>
    <row r="26" spans="1:10" customFormat="1" ht="14.5" x14ac:dyDescent="0.35">
      <c r="A26" s="18" t="s">
        <v>32</v>
      </c>
      <c r="B26" s="18"/>
      <c r="C26" s="18"/>
      <c r="D26" s="18"/>
      <c r="E26" s="18"/>
      <c r="F26" s="6"/>
      <c r="G26" s="6"/>
      <c r="H26" s="6"/>
      <c r="I26" s="6"/>
      <c r="J26" s="6"/>
    </row>
    <row r="27" spans="1:10" customFormat="1" ht="14.5" x14ac:dyDescent="0.35">
      <c r="A27" s="18"/>
      <c r="B27" s="18"/>
      <c r="C27" s="18"/>
      <c r="D27" s="18"/>
      <c r="E27" s="18"/>
      <c r="F27" s="6"/>
      <c r="G27" s="6"/>
      <c r="H27" s="6"/>
      <c r="I27" s="6"/>
      <c r="J27" s="6"/>
    </row>
    <row r="28" spans="1:10" customFormat="1" ht="14.5" x14ac:dyDescent="0.35">
      <c r="A28" s="18" t="s">
        <v>14</v>
      </c>
      <c r="B28" s="18"/>
      <c r="C28" s="18"/>
      <c r="D28" s="18" t="s">
        <v>15</v>
      </c>
      <c r="E28" s="18"/>
      <c r="F28" s="6"/>
      <c r="G28" s="6"/>
      <c r="H28" s="6"/>
      <c r="I28" s="6"/>
      <c r="J28" s="6"/>
    </row>
    <row r="29" spans="1:10" customFormat="1" ht="14.5" x14ac:dyDescent="0.35">
      <c r="F29" s="6"/>
      <c r="G29" s="6"/>
      <c r="H29" s="6"/>
      <c r="I29" s="6"/>
      <c r="J29" s="6"/>
    </row>
    <row r="30" spans="1:10" customFormat="1" ht="14.5" x14ac:dyDescent="0.35">
      <c r="A30" s="19" t="s">
        <v>16</v>
      </c>
      <c r="B30" s="20">
        <v>8.0764999999999993</v>
      </c>
      <c r="D30" s="19" t="s">
        <v>16</v>
      </c>
      <c r="E30" s="20">
        <v>10.273400000000001</v>
      </c>
      <c r="F30" s="6"/>
      <c r="G30" s="6"/>
      <c r="H30" s="6"/>
      <c r="I30" s="6"/>
      <c r="J30" s="6"/>
    </row>
    <row r="31" spans="1:10" customFormat="1" ht="14.5" x14ac:dyDescent="0.35">
      <c r="A31" s="19" t="s">
        <v>17</v>
      </c>
      <c r="B31" s="20">
        <v>1.3864000000000001</v>
      </c>
      <c r="D31" s="19" t="s">
        <v>17</v>
      </c>
      <c r="E31" s="20">
        <v>1.7418</v>
      </c>
      <c r="F31" s="6"/>
      <c r="G31" s="6"/>
      <c r="H31" s="6"/>
      <c r="I31" s="6"/>
      <c r="J31" s="6"/>
    </row>
    <row r="32" spans="1:10" customFormat="1" ht="14.5" x14ac:dyDescent="0.35">
      <c r="A32" s="19" t="s">
        <v>18</v>
      </c>
      <c r="B32" s="20">
        <v>0.74019999999999997</v>
      </c>
      <c r="D32" s="19" t="s">
        <v>18</v>
      </c>
      <c r="E32" s="20">
        <v>0.95040000000000002</v>
      </c>
      <c r="F32" s="6"/>
      <c r="G32" s="6"/>
      <c r="H32" s="6"/>
      <c r="I32" s="6"/>
      <c r="J32" s="6"/>
    </row>
    <row r="33" spans="1:10" customFormat="1" ht="15" thickBot="1" x14ac:dyDescent="0.4">
      <c r="B33" s="21"/>
      <c r="E33" s="21"/>
      <c r="F33" s="6"/>
      <c r="G33" s="6"/>
      <c r="H33" s="6"/>
      <c r="I33" s="6"/>
      <c r="J33" s="6"/>
    </row>
    <row r="34" spans="1:10" customFormat="1" ht="15" thickBot="1" x14ac:dyDescent="0.4">
      <c r="A34" s="22" t="s">
        <v>19</v>
      </c>
      <c r="B34" s="23">
        <f>SUM(B30:B32)</f>
        <v>10.203099999999999</v>
      </c>
      <c r="C34" s="18"/>
      <c r="D34" s="22" t="s">
        <v>19</v>
      </c>
      <c r="E34" s="23">
        <f>SUM(E30:E32)</f>
        <v>12.9656</v>
      </c>
      <c r="F34" s="6"/>
      <c r="G34" s="6"/>
      <c r="H34" s="6"/>
      <c r="I34" s="6"/>
      <c r="J34" s="6"/>
    </row>
    <row r="35" spans="1:10" customFormat="1" ht="14.5" x14ac:dyDescent="0.35">
      <c r="F35" s="6"/>
      <c r="G35" s="6"/>
      <c r="H35" s="6"/>
      <c r="I35" s="6"/>
      <c r="J35" s="6"/>
    </row>
    <row r="36" spans="1:10" customFormat="1" ht="14.5" x14ac:dyDescent="0.35">
      <c r="A36" s="18" t="s">
        <v>20</v>
      </c>
      <c r="B36" s="18"/>
      <c r="C36" s="18"/>
      <c r="D36" s="58"/>
      <c r="E36" s="58"/>
      <c r="F36" s="6"/>
      <c r="G36" s="6"/>
      <c r="H36" s="6"/>
      <c r="I36" s="6"/>
      <c r="J36" s="6"/>
    </row>
    <row r="37" spans="1:10" customFormat="1" ht="14.5" x14ac:dyDescent="0.35">
      <c r="D37" s="58"/>
      <c r="E37" s="58"/>
      <c r="F37" s="6"/>
      <c r="G37" s="6"/>
      <c r="H37" s="6"/>
      <c r="I37" s="6"/>
      <c r="J37" s="6"/>
    </row>
    <row r="38" spans="1:10" customFormat="1" ht="14.5" x14ac:dyDescent="0.35">
      <c r="A38" s="19" t="s">
        <v>16</v>
      </c>
      <c r="B38" s="19">
        <v>49.043799999999997</v>
      </c>
      <c r="F38" s="6"/>
      <c r="G38" s="6"/>
      <c r="H38" s="6"/>
      <c r="I38" s="6"/>
      <c r="J38" s="6"/>
    </row>
    <row r="39" spans="1:10" customFormat="1" ht="14.5" x14ac:dyDescent="0.35">
      <c r="A39" s="19" t="s">
        <v>21</v>
      </c>
      <c r="B39" s="19">
        <v>8.1791</v>
      </c>
      <c r="F39" s="6"/>
      <c r="G39" s="6"/>
      <c r="H39" s="6"/>
      <c r="I39" s="6"/>
      <c r="J39" s="6"/>
    </row>
    <row r="40" spans="1:10" customFormat="1" ht="14.5" x14ac:dyDescent="0.35">
      <c r="A40" s="19" t="s">
        <v>18</v>
      </c>
      <c r="B40" s="19">
        <v>4.4175000000000004</v>
      </c>
      <c r="F40" s="6"/>
      <c r="G40" s="6"/>
      <c r="H40" s="6"/>
      <c r="I40" s="6"/>
      <c r="J40" s="6"/>
    </row>
    <row r="41" spans="1:10" customFormat="1" ht="14.5" x14ac:dyDescent="0.35">
      <c r="A41" s="19" t="s">
        <v>22</v>
      </c>
      <c r="B41" s="19">
        <v>19.617599999999999</v>
      </c>
      <c r="F41" s="6"/>
      <c r="G41" s="6"/>
      <c r="H41" s="6"/>
      <c r="I41" s="6"/>
      <c r="J41" s="6"/>
    </row>
    <row r="42" spans="1:10" customFormat="1" ht="15" thickBot="1" x14ac:dyDescent="0.4">
      <c r="F42" s="6"/>
      <c r="G42" s="6"/>
      <c r="H42" s="6"/>
      <c r="I42" s="6"/>
      <c r="J42" s="6"/>
    </row>
    <row r="43" spans="1:10" customFormat="1" ht="15" thickBot="1" x14ac:dyDescent="0.4">
      <c r="A43" s="24" t="s">
        <v>19</v>
      </c>
      <c r="B43" s="25">
        <f>SUM(B38:B41)</f>
        <v>81.257999999999996</v>
      </c>
      <c r="C43" s="18"/>
      <c r="D43" s="18"/>
      <c r="E43" s="18"/>
      <c r="F43" s="6"/>
      <c r="G43" s="6"/>
      <c r="H43" s="6"/>
      <c r="I43" s="6"/>
      <c r="J43" s="6"/>
    </row>
    <row r="44" spans="1:10" customFormat="1" ht="14.5" x14ac:dyDescent="0.35">
      <c r="F44" s="6"/>
      <c r="G44" s="6"/>
      <c r="H44" s="6"/>
      <c r="I44" s="6"/>
      <c r="J44" s="6"/>
    </row>
    <row r="45" spans="1:10" customFormat="1" ht="14.5" x14ac:dyDescent="0.35">
      <c r="F45" s="6"/>
      <c r="G45" s="6"/>
      <c r="H45" s="6"/>
      <c r="I45" s="6"/>
      <c r="J45" s="6"/>
    </row>
    <row r="46" spans="1:10" customFormat="1" ht="14.5" x14ac:dyDescent="0.35">
      <c r="A46" s="18" t="s">
        <v>23</v>
      </c>
      <c r="B46" s="18"/>
      <c r="C46" s="18"/>
      <c r="D46" s="18"/>
      <c r="E46" s="18"/>
      <c r="F46" s="6"/>
      <c r="G46" s="6"/>
      <c r="H46" s="6"/>
      <c r="I46" s="6"/>
      <c r="J46" s="6"/>
    </row>
    <row r="47" spans="1:10" customFormat="1" ht="14.5" x14ac:dyDescent="0.35">
      <c r="F47" s="6"/>
      <c r="G47" s="6"/>
      <c r="H47" s="6"/>
      <c r="I47" s="6"/>
      <c r="J47" s="6"/>
    </row>
    <row r="48" spans="1:10" customFormat="1" ht="14.5" x14ac:dyDescent="0.35">
      <c r="A48" s="19" t="s">
        <v>16</v>
      </c>
      <c r="B48" s="19">
        <v>66.55</v>
      </c>
      <c r="F48" s="6"/>
      <c r="G48" s="6"/>
      <c r="H48" s="6"/>
      <c r="I48" s="6"/>
      <c r="J48" s="6"/>
    </row>
    <row r="49" spans="1:10" customFormat="1" ht="14.5" x14ac:dyDescent="0.35">
      <c r="A49" s="19" t="s">
        <v>21</v>
      </c>
      <c r="B49" s="19">
        <v>11.079800000000001</v>
      </c>
      <c r="F49" s="6"/>
      <c r="G49" s="6"/>
      <c r="H49" s="6"/>
      <c r="I49" s="6"/>
      <c r="J49" s="6"/>
    </row>
    <row r="50" spans="1:10" customFormat="1" ht="14.5" x14ac:dyDescent="0.35">
      <c r="A50" s="19" t="s">
        <v>18</v>
      </c>
      <c r="B50" s="19">
        <v>5.9960000000000004</v>
      </c>
      <c r="F50" s="6"/>
      <c r="G50" s="6"/>
      <c r="H50" s="6"/>
      <c r="I50" s="6"/>
      <c r="J50" s="6"/>
    </row>
    <row r="51" spans="1:10" customFormat="1" ht="14.5" x14ac:dyDescent="0.35">
      <c r="A51" s="19" t="s">
        <v>22</v>
      </c>
      <c r="B51" s="19">
        <v>26.6282</v>
      </c>
      <c r="F51" s="6"/>
      <c r="G51" s="6"/>
      <c r="H51" s="6"/>
      <c r="I51" s="6"/>
      <c r="J51" s="6"/>
    </row>
    <row r="52" spans="1:10" customFormat="1" ht="15" thickBot="1" x14ac:dyDescent="0.4">
      <c r="F52" s="6"/>
      <c r="G52" s="6"/>
      <c r="H52" s="6"/>
      <c r="I52" s="6"/>
      <c r="J52" s="6"/>
    </row>
    <row r="53" spans="1:10" ht="15" thickBot="1" x14ac:dyDescent="0.4">
      <c r="A53" s="24" t="s">
        <v>19</v>
      </c>
      <c r="B53" s="26">
        <f>SUM(B48:B51)</f>
        <v>110.25399999999999</v>
      </c>
      <c r="C53"/>
      <c r="D53"/>
      <c r="E53"/>
    </row>
    <row r="54" spans="1:10" ht="14.5" x14ac:dyDescent="0.35">
      <c r="A54"/>
      <c r="B54"/>
      <c r="C54"/>
      <c r="D54"/>
      <c r="E54"/>
    </row>
    <row r="55" spans="1:10" ht="14.5" x14ac:dyDescent="0.35">
      <c r="A55" s="18" t="s">
        <v>24</v>
      </c>
      <c r="B55" s="18"/>
      <c r="C55" s="18"/>
      <c r="D55" s="18"/>
      <c r="E55" s="18"/>
    </row>
    <row r="56" spans="1:10" ht="14.5" x14ac:dyDescent="0.35">
      <c r="A56"/>
      <c r="B56"/>
      <c r="C56"/>
      <c r="D56"/>
      <c r="E56"/>
    </row>
    <row r="57" spans="1:10" ht="14.5" x14ac:dyDescent="0.35">
      <c r="A57" s="19" t="s">
        <v>16</v>
      </c>
      <c r="B57" s="19">
        <v>81.719200000000001</v>
      </c>
      <c r="C57"/>
      <c r="D57"/>
      <c r="E57"/>
    </row>
    <row r="58" spans="1:10" ht="14.5" x14ac:dyDescent="0.35">
      <c r="A58" s="19" t="s">
        <v>21</v>
      </c>
      <c r="B58" s="19">
        <v>13.6113</v>
      </c>
      <c r="C58"/>
      <c r="D58"/>
      <c r="E58"/>
    </row>
    <row r="59" spans="1:10" ht="14.5" x14ac:dyDescent="0.35">
      <c r="A59" s="19" t="s">
        <v>18</v>
      </c>
      <c r="B59" s="19">
        <v>7.3385999999999996</v>
      </c>
      <c r="C59"/>
      <c r="D59"/>
      <c r="E59"/>
    </row>
    <row r="60" spans="1:10" ht="14.5" x14ac:dyDescent="0.35">
      <c r="A60" s="19" t="s">
        <v>22</v>
      </c>
      <c r="B60" s="19">
        <v>32.675400000000003</v>
      </c>
      <c r="C60"/>
      <c r="D60"/>
      <c r="E60"/>
    </row>
    <row r="61" spans="1:10" ht="15" thickBot="1" x14ac:dyDescent="0.4">
      <c r="A61"/>
      <c r="B61"/>
      <c r="C61"/>
      <c r="D61"/>
      <c r="E61"/>
    </row>
    <row r="62" spans="1:10" ht="15" thickBot="1" x14ac:dyDescent="0.4">
      <c r="A62" s="24" t="s">
        <v>19</v>
      </c>
      <c r="B62" s="26">
        <f>SUM(B57:B60)</f>
        <v>135.34450000000001</v>
      </c>
      <c r="C62"/>
      <c r="D62"/>
      <c r="E62"/>
    </row>
    <row r="63" spans="1:10" x14ac:dyDescent="0.25">
      <c r="C63" s="6"/>
    </row>
  </sheetData>
  <mergeCells count="4">
    <mergeCell ref="A2:D2"/>
    <mergeCell ref="A3:D3"/>
    <mergeCell ref="C4:D4"/>
    <mergeCell ref="D36:E37"/>
  </mergeCells>
  <pageMargins left="0.70000000000000007" right="0.70000000000000007" top="0.75" bottom="0.75" header="0.30000000000000004" footer="0.3000000000000000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5DEF03CCC0C479DC0F6E8270062BC" ma:contentTypeVersion="729" ma:contentTypeDescription="Crea un document nou" ma:contentTypeScope="" ma:versionID="3fb91d491f609ca624edfac27da75620">
  <xsd:schema xmlns:xsd="http://www.w3.org/2001/XMLSchema" xmlns:xs="http://www.w3.org/2001/XMLSchema" xmlns:p="http://schemas.microsoft.com/office/2006/metadata/properties" xmlns:ns2="f0fc3883-b973-4010-bbdd-690172798257" xmlns:ns3="6fa4567a-0499-4ae3-9051-a812a7f0f6b7" targetNamespace="http://schemas.microsoft.com/office/2006/metadata/properties" ma:root="true" ma:fieldsID="d83f412967df025aeabb81f96cf39869" ns2:_="" ns3:_="">
    <xsd:import namespace="f0fc3883-b973-4010-bbdd-690172798257"/>
    <xsd:import namespace="6fa4567a-0499-4ae3-9051-a812a7f0f6b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c3883-b973-4010-bbdd-69017279825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l'ID de document" ma:description="Valor de l'ID de document assignat a aquest element." ma:internalName="_dlc_DocId" ma:readOnly="true">
      <xsd:simpleType>
        <xsd:restriction base="dms:Text"/>
      </xsd:simpleType>
    </xsd:element>
    <xsd:element name="_dlc_DocIdUrl" ma:index="9" nillable="true" ma:displayName="ID de document" ma:description="Enllaç permanent a aques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fa97e208-8372-45cf-afaf-eec87d17f866}" ma:internalName="TaxCatchAll" ma:showField="CatchAllData" ma:web="f0fc3883-b973-4010-bbdd-690172798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a4567a-0499-4ae3-9051-a812a7f0f6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a5b40fd-ae5f-438f-bf72-a816ac90a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A4C6E7B3FADC438F59C222A97E8F10" ma:contentTypeVersion="16" ma:contentTypeDescription="Crea un document nou" ma:contentTypeScope="" ma:versionID="92d5779326be2f59352c8e800c30521d">
  <xsd:schema xmlns:xsd="http://www.w3.org/2001/XMLSchema" xmlns:xs="http://www.w3.org/2001/XMLSchema" xmlns:p="http://schemas.microsoft.com/office/2006/metadata/properties" xmlns:ns2="baef8a85-1f23-482b-a7f0-f8ab8f3b827a" xmlns:ns3="b3bda063-e3e7-41ea-b941-2d95e8e2807b" targetNamespace="http://schemas.microsoft.com/office/2006/metadata/properties" ma:root="true" ma:fieldsID="63ebc409d052d7279f4c69f14137bdb3" ns2:_="" ns3:_="">
    <xsd:import namespace="baef8a85-1f23-482b-a7f0-f8ab8f3b827a"/>
    <xsd:import namespace="b3bda063-e3e7-41ea-b941-2d95e8e28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f8a85-1f23-482b-a7f0-f8ab8f3b8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a5b40fd-ae5f-438f-bf72-a816ac90a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da063-e3e7-41ea-b941-2d95e8e280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e967f81-6494-460d-8179-a459a93eb176}" ma:internalName="TaxCatchAll" ma:showField="CatchAllData" ma:web="b3bda063-e3e7-41ea-b941-2d95e8e28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ef8a85-1f23-482b-a7f0-f8ab8f3b827a">
      <Terms xmlns="http://schemas.microsoft.com/office/infopath/2007/PartnerControls"/>
    </lcf76f155ced4ddcb4097134ff3c332f>
    <TaxCatchAll xmlns="b3bda063-e3e7-41ea-b941-2d95e8e2807b" xsi:nil="true"/>
  </documentManagement>
</p:properties>
</file>

<file path=customXml/itemProps1.xml><?xml version="1.0" encoding="utf-8"?>
<ds:datastoreItem xmlns:ds="http://schemas.openxmlformats.org/officeDocument/2006/customXml" ds:itemID="{FBD19EF3-9D62-43F4-A840-3926C3C339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c3883-b973-4010-bbdd-690172798257"/>
    <ds:schemaRef ds:uri="6fa4567a-0499-4ae3-9051-a812a7f0f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6AF6F4-12E2-4B91-A6C8-FEB722853406}"/>
</file>

<file path=customXml/itemProps3.xml><?xml version="1.0" encoding="utf-8"?>
<ds:datastoreItem xmlns:ds="http://schemas.openxmlformats.org/officeDocument/2006/customXml" ds:itemID="{1F201114-01CB-49BB-928D-5789ACF779B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0468673-CBC0-40E4-966F-825CC5FEC4CB}">
  <ds:schemaRefs>
    <ds:schemaRef ds:uri="http://www.w3.org/XML/1998/namespace"/>
    <ds:schemaRef ds:uri="http://schemas.microsoft.com/office/infopath/2007/PartnerControls"/>
    <ds:schemaRef ds:uri="6fa4567a-0499-4ae3-9051-a812a7f0f6b7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f0fc3883-b973-4010-bbdd-690172798257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7ed92905-bc80-42a6-9967-b2665414371c}" enabled="1" method="Standard" siteId="{e83d3a09-45e6-4dfe-90e6-ed0a3dac50b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2024</vt:lpstr>
      <vt:lpstr>'2024'!_2Àrea_d_impressió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Lluís Alsina Casabella</dc:creator>
  <cp:lastModifiedBy>Olga Rojo Sequedo</cp:lastModifiedBy>
  <cp:lastPrinted>2025-07-10T11:13:25Z</cp:lastPrinted>
  <dcterms:created xsi:type="dcterms:W3CDTF">2022-01-25T15:30:50Z</dcterms:created>
  <dcterms:modified xsi:type="dcterms:W3CDTF">2025-07-16T08:22:19Z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  <property fmtid="{D5CDD505-2E9C-101B-9397-08002B2CF9AE}" pid="5" name="ContentTypeId">
    <vt:lpwstr>0x010100E2A4C6E7B3FADC438F59C222A97E8F10</vt:lpwstr>
  </property>
  <property fmtid="{D5CDD505-2E9C-101B-9397-08002B2CF9AE}" pid="6" name="_dlc_DocIdItemGuid">
    <vt:lpwstr>cf39631d-eb2c-4459-9b23-d6a896444730</vt:lpwstr>
  </property>
</Properties>
</file>